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wgas-my.sharepoint.com/personal/laurie_brown_swgas_com/Documents/H Drive/California Regulatory/Proceedings/R.24-09-012 SB 1221/Distribution Costs Data Ruling/Website Versions/"/>
    </mc:Choice>
  </mc:AlternateContent>
  <xr:revisionPtr revIDLastSave="0" documentId="8_{DD472ECB-8299-4E3B-ACDE-BC72BC6EBC8F}" xr6:coauthVersionLast="47" xr6:coauthVersionMax="47" xr10:uidLastSave="{00000000-0000-0000-0000-000000000000}"/>
  <bookViews>
    <workbookView xWindow="240" yWindow="2175" windowWidth="24390" windowHeight="10965" activeTab="2" xr2:uid="{79446AAD-70E6-4E1D-B48D-92C43DFA041E}"/>
  </bookViews>
  <sheets>
    <sheet name="Summary" sheetId="2" r:id="rId1"/>
    <sheet name="Costs by Operating District" sheetId="4" r:id="rId2"/>
    <sheet name="Utility-Wide Costs by Program" sheetId="7" r:id="rId3"/>
  </sheets>
  <definedNames>
    <definedName name="_ftn1" localSheetId="1">'Costs by Operating District'!$A$15</definedName>
    <definedName name="_ftn1" localSheetId="0">Summary!$A$15</definedName>
    <definedName name="_ftn1" localSheetId="2">'Utility-Wide Costs by Program'!#REF!</definedName>
    <definedName name="_ftn2" localSheetId="1">'Costs by Operating District'!$A$16</definedName>
    <definedName name="_ftn2" localSheetId="0">Summary!$A$16</definedName>
    <definedName name="_ftn2" localSheetId="2">'Utility-Wide Costs by Program'!#REF!</definedName>
    <definedName name="_ftnref1" localSheetId="1">'Costs by Operating District'!$E$4</definedName>
    <definedName name="_ftnref1" localSheetId="0">Summary!$E$4</definedName>
    <definedName name="_ftnref1" localSheetId="2">'Utility-Wide Costs by Program'!$E$3</definedName>
    <definedName name="_ftnref2" localSheetId="1">'Costs by Operating District'!$E$8</definedName>
    <definedName name="_ftnref2" localSheetId="0">Summary!$E$8</definedName>
    <definedName name="_ftnref2" localSheetId="2">'Utility-Wide Costs by Program'!$E$7</definedName>
    <definedName name="_xlnm.Print_Titles" localSheetId="1">'Costs by Operating District'!$2:$2</definedName>
    <definedName name="_xlnm.Print_Titles" localSheetId="0">Summary!$2:$2</definedName>
    <definedName name="_xlnm.Print_Titles" localSheetId="2">'Utility-Wide Costs by Program'!$1:$1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4" l="1"/>
  <c r="L17" i="4"/>
  <c r="L16" i="4"/>
  <c r="L15" i="4"/>
  <c r="L14" i="4"/>
  <c r="L13" i="4"/>
  <c r="L12" i="4"/>
  <c r="L11" i="4"/>
  <c r="L9" i="4" l="1"/>
  <c r="L6" i="4"/>
  <c r="L5" i="4"/>
  <c r="L4" i="4"/>
  <c r="L3" i="4"/>
</calcChain>
</file>

<file path=xl/sharedStrings.xml><?xml version="1.0" encoding="utf-8"?>
<sst xmlns="http://schemas.openxmlformats.org/spreadsheetml/2006/main" count="260" uniqueCount="144">
  <si>
    <t>Row ID</t>
  </si>
  <si>
    <t>Program Category</t>
  </si>
  <si>
    <t>Row Name</t>
  </si>
  <si>
    <t>Value</t>
  </si>
  <si>
    <r>
      <t>Definition</t>
    </r>
    <r>
      <rPr>
        <sz val="8"/>
        <color theme="1"/>
        <rFont val="Book Antiqua"/>
        <family val="1"/>
      </rPr>
      <t> </t>
    </r>
  </si>
  <si>
    <t>A1</t>
  </si>
  <si>
    <t>Main and service replacement programs</t>
  </si>
  <si>
    <t>Cost per service, for main programs</t>
  </si>
  <si>
    <t>Average cost of gas distribution main and service replacement activities, per service. Also shown in next table, row B8, final column.</t>
  </si>
  <si>
    <t>A2</t>
  </si>
  <si>
    <t>Service-only replacement programs</t>
  </si>
  <si>
    <t>Cost per service replaced, for services only</t>
  </si>
  <si>
    <t xml:space="preserve">Average cost of replacing gas distribution services only.[1]  Also shown in next table, row B1, final column. </t>
  </si>
  <si>
    <t>A3</t>
  </si>
  <si>
    <t>Cost per main mile replaced</t>
  </si>
  <si>
    <t>Average cost of gas distribution main and service replacement activities, per mile of main. Also shown in next table, row B9, final column.</t>
  </si>
  <si>
    <t>A4</t>
  </si>
  <si>
    <t>Services per project, for main programs</t>
  </si>
  <si>
    <t>Average number of services in a single work order.  Also shown in next table, row B10, final column.</t>
  </si>
  <si>
    <t>A5</t>
  </si>
  <si>
    <t>Main program projects per year</t>
  </si>
  <si>
    <t>Average work orders per year, totaled across the utility’s main and service replacement programs. Also shown in next table, row B11, final column.</t>
  </si>
  <si>
    <t>A6</t>
  </si>
  <si>
    <t>Services replaced per year, when services only</t>
  </si>
  <si>
    <t>Average number of services replaced by service-only replacement programs.[2] Also shown in next table, row B3, final column.</t>
  </si>
  <si>
    <t>A7</t>
  </si>
  <si>
    <t>Both main and service and service-only replacement programs</t>
  </si>
  <si>
    <t>Annual pipeline replacement expenditures</t>
  </si>
  <si>
    <t>A8</t>
  </si>
  <si>
    <t>NA</t>
  </si>
  <si>
    <t>Maintenance cost per service</t>
  </si>
  <si>
    <r>
      <t>Average cost of gas distribution pipeline maintenance</t>
    </r>
    <r>
      <rPr>
        <sz val="12"/>
        <color rgb="FF000000"/>
        <rFont val="Book Antiqua"/>
        <family val="1"/>
      </rPr>
      <t>, per service, not including replacement costs. Also shown in later table, cell G1.</t>
    </r>
  </si>
  <si>
    <t>A9</t>
  </si>
  <si>
    <t>Project planning period, for main programs</t>
  </si>
  <si>
    <t>Average days between the date that the project was identified for replacement and the date that replacement activities broke ground. Also shown in next table, row B23, final column.</t>
  </si>
  <si>
    <t>A10</t>
  </si>
  <si>
    <t>Project planning period, for services only</t>
  </si>
  <si>
    <t>Average days between the date that the service(s) was identified for replacement and the date that replacement activities broke ground. Also shown in next table, row B6, final column.</t>
  </si>
  <si>
    <t>[1] Programs which replace both mains and services sometimes replace services alone, but including those projects would be more challenging to include in this calculation.</t>
  </si>
  <si>
    <t xml:space="preserve">[2] Note this will be less than the total services replaced annually because mains and services programs can also includes projects which only replace services.  However, it would be more challenging to include those in this calculation. </t>
  </si>
  <si>
    <t>Definition</t>
  </si>
  <si>
    <t>Totals or Averages Across All Operating Districts</t>
  </si>
  <si>
    <t>B1</t>
  </si>
  <si>
    <t xml:space="preserve">Average cost of replacing gas distribution services only.[1]  Calculated by dividing B5 by B3. </t>
  </si>
  <si>
    <t>B2</t>
  </si>
  <si>
    <t>Cost per service mile replaced, for services only</t>
  </si>
  <si>
    <t>Average cost of service-only replacement activities, per mile of main. Calculated by dividing B5 by B4.</t>
  </si>
  <si>
    <t>B3</t>
  </si>
  <si>
    <t>Average number of services replaced by service-only replacement programs.[2]</t>
  </si>
  <si>
    <t>B4</t>
  </si>
  <si>
    <t>Service miles replaced, when services only</t>
  </si>
  <si>
    <t>Total miles of service replaced by service-only replacement programs.</t>
  </si>
  <si>
    <t>B5</t>
  </si>
  <si>
    <t>Total costs, for service-only programs</t>
  </si>
  <si>
    <t>Total costs of service-only replacement programs. Calculated by summing costs for service-only replacement program work orders using cost definitions for the four cost groups “Internal Labor and Related Costs,” “External Labor and Related Costs,” “Materials,” and “Other Misc Costs.”</t>
  </si>
  <si>
    <t>B6</t>
  </si>
  <si>
    <t>Average days between the date that the service(s) was identified for replacement and the date that replacement activities broke ground.</t>
  </si>
  <si>
    <t>B7</t>
  </si>
  <si>
    <t>Project time to completion, for services only</t>
  </si>
  <si>
    <t>Average days between the date that the project was identified for replacement and the date that the replaced service(s) was placed in operation.</t>
  </si>
  <si>
    <t>[skip row]</t>
  </si>
  <si>
    <t>B8</t>
  </si>
  <si>
    <t>Average cost of gas distribution main and service replacement activities, per service. Calculated by dividing B15 by B12.</t>
  </si>
  <si>
    <t>B9</t>
  </si>
  <si>
    <t>Average cost of gas distribution main and service replacement activities, per mile of main. Calculated by dividing B15 by B13.</t>
  </si>
  <si>
    <t>B10</t>
  </si>
  <si>
    <r>
      <t xml:space="preserve">Average number of services in a single work order.  Calculated by dividing B12 by B11. </t>
    </r>
    <r>
      <rPr>
        <sz val="8"/>
        <color theme="1"/>
        <rFont val="Book Antiqua"/>
        <family val="1"/>
      </rPr>
      <t> </t>
    </r>
  </si>
  <si>
    <t>B11</t>
  </si>
  <si>
    <t>Average work orders per year, totaled across the utility’s main and service replacement programs.</t>
  </si>
  <si>
    <t>B12</t>
  </si>
  <si>
    <t>Services addressed by main programs</t>
  </si>
  <si>
    <t xml:space="preserve">Total services connected to mains replaced by main and service replacement programs, whether or not the service was replaced by the project. </t>
  </si>
  <si>
    <t>B13</t>
  </si>
  <si>
    <t>Main miles replaced</t>
  </si>
  <si>
    <t>Total miles of main replaced by main and service replacement program work orders.</t>
  </si>
  <si>
    <t>B14</t>
  </si>
  <si>
    <t>Service miles replaced, for main programs</t>
  </si>
  <si>
    <t>Total miles of service replaced by main and service replacement program work orders.</t>
  </si>
  <si>
    <t>B15</t>
  </si>
  <si>
    <t>Total costs, for main programs</t>
  </si>
  <si>
    <r>
      <t>Total costs of main and service replacement program work orders. Calculated by summing B17, B18, B19 and B20.</t>
    </r>
    <r>
      <rPr>
        <i/>
        <sz val="12"/>
        <color theme="1"/>
        <rFont val="Book Antiqua"/>
        <family val="1"/>
      </rPr>
      <t xml:space="preserve"> </t>
    </r>
  </si>
  <si>
    <t>B16</t>
  </si>
  <si>
    <t>Cost Group</t>
  </si>
  <si>
    <t>B17</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</si>
  <si>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</si>
  <si>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</si>
  <si>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B18</t>
  </si>
  <si>
    <t>External Labor and Related Costs</t>
  </si>
  <si>
    <t>Combine “external labor” and contracts costs.  Includes contracts for services and for employees.  Include equipment rental here.</t>
  </si>
  <si>
    <t>B19</t>
  </si>
  <si>
    <t>Materials</t>
  </si>
  <si>
    <t>Cost of pipe, valves, fittings, regulators, and other materials installed at the project.</t>
  </si>
  <si>
    <t>B22</t>
  </si>
  <si>
    <t>Other Misc Costs</t>
  </si>
  <si>
    <t xml:space="preserve">Sum of costs in the cost categories “Fleet,” “Permitting,” “AFUDC,” “Land,” “Other,” and “Administrative &amp; General Costs” as defined in “Definitions of Other Misc Costs.” </t>
  </si>
  <si>
    <t>B23</t>
  </si>
  <si>
    <t>Average days between the date that the project was identified for replacement and the date that replacement activities broke ground.</t>
  </si>
  <si>
    <t>B24</t>
  </si>
  <si>
    <t>Project time to completion, for main programs</t>
  </si>
  <si>
    <t>Average days between the date that the project was identified for replacement and the date that the replacement equipment was placed in operation.</t>
  </si>
  <si>
    <t>[1] Programs which replace both mains and services sometimes replace services alone, but including those projects would be onerous to include in this calculation.</t>
  </si>
  <si>
    <t xml:space="preserve">[2] Note this will be an undercount because mains and services programs can also includes projects which only replace services.  However, it would be more challenging to include those in this calculation. </t>
  </si>
  <si>
    <t>C1</t>
  </si>
  <si>
    <t>Average cost of gas distribution main and service replacement activities, per service. Calculated by dividing C8 by C5.</t>
  </si>
  <si>
    <t>C2</t>
  </si>
  <si>
    <t>Average cost of gas distribution main and service replacement activities, per mile of main. Calculated by dividing C8 by C6.</t>
  </si>
  <si>
    <t>C3</t>
  </si>
  <si>
    <t xml:space="preserve">Average number of services in a single work order.  Calculated by dividing C5 by C4. </t>
  </si>
  <si>
    <t>C4</t>
  </si>
  <si>
    <t>Average work orders per year, totalled across the utility’s main and service replacement programs.</t>
  </si>
  <si>
    <t>C5</t>
  </si>
  <si>
    <t>C6</t>
  </si>
  <si>
    <t>C7</t>
  </si>
  <si>
    <t>C8</t>
  </si>
  <si>
    <r>
      <rPr>
        <sz val="12"/>
        <color rgb="FF000000"/>
        <rFont val="Book Antiqua"/>
        <family val="1"/>
      </rPr>
      <t>Total costs of main and service replacement program work orders. Calculated by summing C9, C10, C11, and C12.</t>
    </r>
    <r>
      <rPr>
        <i/>
        <sz val="12"/>
        <color rgb="FF000000"/>
        <rFont val="Book Antiqua"/>
        <family val="1"/>
      </rPr>
      <t xml:space="preserve"> </t>
    </r>
  </si>
  <si>
    <t>C9</t>
  </si>
  <si>
    <t>C10</t>
  </si>
  <si>
    <t>C11</t>
  </si>
  <si>
    <t>C12</t>
  </si>
  <si>
    <t>C13</t>
  </si>
  <si>
    <t>Costs Excluded from Budget Code</t>
  </si>
  <si>
    <t>Include any and all costs that are recorded within C9, C10, C11 or C12 and are not recorded within the program's budget code for rate case purposes. For example, this may include field capital support for some utilities. Thus, this total, if not zero, will overlap with the cost categories shown above.</t>
  </si>
  <si>
    <t>C14</t>
  </si>
  <si>
    <t>C15</t>
  </si>
  <si>
    <t>Barstow District 011</t>
  </si>
  <si>
    <t>Victorville District 012</t>
  </si>
  <si>
    <t>Big Bear District 013</t>
  </si>
  <si>
    <t>*NA</t>
  </si>
  <si>
    <t>Notes</t>
  </si>
  <si>
    <t>* [CONFIDENTIAL]
NOTE: Cost for District 11 occurred in 2024 with construction occuring in 2025.</t>
  </si>
  <si>
    <t>* [CONFIDENTIAL]</t>
  </si>
  <si>
    <t xml:space="preserve">Targeted Pipe Replacement Program (IRRAM TPRP)
(9636, 9605) </t>
  </si>
  <si>
    <t>North Tahoe District 014</t>
  </si>
  <si>
    <t>Truckee District 015</t>
  </si>
  <si>
    <t>South Lake Tahoe District 016</t>
  </si>
  <si>
    <t>Needles District 019</t>
  </si>
  <si>
    <t>*Southwest Gas does not track broke ground date.</t>
  </si>
  <si>
    <t>$0 values are due to no work being done over the 2021-2024 years</t>
  </si>
  <si>
    <t>[CONFIDENTIAL]</t>
  </si>
  <si>
    <t xml:space="preserve">Totals or Averages Across All Operating Districts  </t>
  </si>
  <si>
    <t>Note: Southwest Gas' Southern California Division (Victorville, Barstow, and Big Bear Districts) have replacement programs under the GRC.  Averages and totals are calculated using the data from those three Districts only.)</t>
  </si>
  <si>
    <t>All costs are recored in C9, C10, C11, C12. Thus total is zero.</t>
  </si>
  <si>
    <t>Note:  Number of services post work is greater than number of services pre-work.  This programs replaces the single Master Meter to the school by running multiple services to each building.</t>
  </si>
  <si>
    <t>Confidential                        Total cost across gas distribution replacement programs. Sum of next table’s B5 and B15, final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</si>
</sst>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0.000"/>
    <numFmt numFmtId="166" formatCode="&quot;$&quot;#,##0.00"/>
    <numFmt numFmtId="167" formatCode="_(&quot;$&quot;* #,##0_);_(&quot;$&quot;* \(#,##0\);_(&quot;$&quot;* &quot;-&quot;??_);_(@_)"/>
  </numFmts>
  <fonts count="20"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sz val="8"/>
      <color theme="1"/>
      <name val="Book Antiqua"/>
      <family val="1"/>
    </font>
    <font>
      <i/>
      <sz val="12"/>
      <color theme="1"/>
      <name val="Book Antiqua"/>
      <family val="1"/>
    </font>
    <font>
      <sz val="10"/>
      <color theme="1"/>
      <name val="Book Antiqua"/>
      <family val="1"/>
    </font>
    <font>
      <u/>
      <sz val="11"/>
      <color theme="10"/>
      <name val="Aptos Narrow"/>
      <family val="2"/>
      <scheme val="minor"/>
    </font>
    <font>
      <b/>
      <sz val="12"/>
      <color theme="1"/>
      <name val="Book Antiqua"/>
      <family val="1"/>
    </font>
    <font>
      <sz val="12"/>
      <color rgb="FF000000"/>
      <name val="Book Antiqua"/>
      <family val="1"/>
    </font>
    <font>
      <i/>
      <sz val="12"/>
      <color rgb="FF000000"/>
      <name val="Book Antiqua"/>
      <family val="1"/>
    </font>
    <font>
      <sz val="11"/>
      <color theme="1"/>
      <name val="Aptos Narrow"/>
      <family val="2"/>
      <scheme val="minor"/>
    </font>
    <font>
      <sz val="8"/>
      <name val="Aptos Narrow"/>
      <family val="2"/>
      <scheme val="minor"/>
    </font>
    <font>
      <sz val="11"/>
      <color rgb="FF242424"/>
      <name val="Aptos Narrow"/>
      <family val="2"/>
    </font>
    <font>
      <sz val="12"/>
      <color rgb="FFFF0000"/>
      <name val="Book Antiqua"/>
      <family val="1"/>
    </font>
    <font>
      <sz val="11"/>
      <color rgb="FF242424"/>
      <name val="Aptos Narrow"/>
      <family val="2"/>
    </font>
    <font>
      <u/>
      <sz val="11"/>
      <name val="Aptos Narrow"/>
      <family val="2"/>
      <scheme val="minor"/>
    </font>
    <font>
      <sz val="12"/>
      <name val="Book Antiqua"/>
      <family val="1"/>
    </font>
    <font>
      <sz val="11"/>
      <color theme="1"/>
      <name val="Aptos"/>
      <family val="2"/>
    </font>
    <font>
      <i/>
      <sz val="11"/>
      <name val="Book Antiqua"/>
      <family val="1"/>
    </font>
  </fonts>
  <fills count="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7" fillId="0" borderId="0" applyNumberFormat="0" applyFill="0" applyBorder="0" applyAlignment="0" applyProtection="0"/>
    <xf numFmtId="44" fontId="11" fillId="0" borderId="0" applyFont="0" applyFill="0" applyBorder="0" applyAlignment="0" applyProtection="0"/>
  </cellStyleXfs>
  <cellXfs count="66">
    <xf numFmtId="0" fontId="0" fillId="0" borderId="0" xfId="0"/>
    <xf numFmtId="0" fontId="1" fillId="0" borderId="0" xfId="0" applyFont="1"/>
    <xf numFmtId="0" fontId="0" fillId="0" borderId="0" xfId="0" applyAlignment="1">
      <alignment wrapText="1"/>
    </xf>
    <xf numFmtId="0" fontId="4" fillId="0" borderId="0" xfId="0" applyFont="1" applyAlignment="1">
      <alignment vertical="center" wrapText="1"/>
    </xf>
    <xf numFmtId="0" fontId="1" fillId="0" borderId="0" xfId="0" applyFont="1" applyAlignment="1">
      <alignment wrapText="1"/>
    </xf>
    <xf numFmtId="0" fontId="6" fillId="0" borderId="0" xfId="0" applyFont="1" applyAlignment="1">
      <alignment vertical="center" wrapText="1"/>
    </xf>
    <xf numFmtId="0" fontId="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Border="1"/>
    <xf numFmtId="0" fontId="15" fillId="0" borderId="0" xfId="0" applyFont="1" applyBorder="1" applyAlignment="1">
      <alignment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wrapText="1"/>
    </xf>
    <xf numFmtId="0" fontId="1" fillId="0" borderId="2" xfId="0" applyFont="1" applyBorder="1" applyAlignment="1">
      <alignment wrapText="1"/>
    </xf>
    <xf numFmtId="0" fontId="8" fillId="0" borderId="1" xfId="0" applyFont="1" applyBorder="1" applyAlignment="1">
      <alignment horizontal="center" vertical="center" wrapText="1"/>
    </xf>
    <xf numFmtId="0" fontId="1" fillId="0" borderId="0" xfId="0" applyFont="1" applyBorder="1" applyAlignment="1">
      <alignment wrapText="1"/>
    </xf>
    <xf numFmtId="0" fontId="0" fillId="0" borderId="0" xfId="0" applyBorder="1" applyAlignment="1">
      <alignment wrapText="1"/>
    </xf>
    <xf numFmtId="0" fontId="4" fillId="0" borderId="0" xfId="0" applyFont="1" applyBorder="1" applyAlignment="1">
      <alignment vertical="center" wrapText="1"/>
    </xf>
    <xf numFmtId="0" fontId="6" fillId="0" borderId="0" xfId="0" applyFont="1" applyBorder="1" applyAlignment="1">
      <alignment vertical="center" wrapText="1"/>
    </xf>
    <xf numFmtId="1" fontId="3" fillId="0" borderId="1" xfId="0" applyNumberFormat="1" applyFont="1" applyBorder="1" applyAlignment="1">
      <alignment horizontal="center" vertical="center" wrapText="1"/>
    </xf>
    <xf numFmtId="166" fontId="1" fillId="0" borderId="1" xfId="0" applyNumberFormat="1" applyFont="1" applyBorder="1" applyAlignment="1">
      <alignment vertical="center" wrapText="1"/>
    </xf>
    <xf numFmtId="0" fontId="13" fillId="0" borderId="1"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center"/>
    </xf>
    <xf numFmtId="0" fontId="17" fillId="0" borderId="0" xfId="0" applyFont="1"/>
    <xf numFmtId="0" fontId="18" fillId="0" borderId="0" xfId="0" applyFont="1" applyAlignment="1">
      <alignment wrapText="1"/>
    </xf>
    <xf numFmtId="0" fontId="18" fillId="0" borderId="0" xfId="0" applyFont="1"/>
    <xf numFmtId="0" fontId="2" fillId="0" borderId="1" xfId="0" applyFont="1" applyBorder="1" applyAlignment="1">
      <alignment horizontal="center" vertical="center" wrapText="1"/>
    </xf>
    <xf numFmtId="0" fontId="5" fillId="0" borderId="1" xfId="0" applyFont="1" applyBorder="1" applyAlignment="1">
      <alignment vertical="center" wrapText="1"/>
    </xf>
    <xf numFmtId="167" fontId="5" fillId="0" borderId="1" xfId="2" applyNumberFormat="1" applyFont="1" applyBorder="1" applyAlignment="1">
      <alignment vertical="center" wrapText="1"/>
    </xf>
    <xf numFmtId="167" fontId="1" fillId="0" borderId="1" xfId="2" applyNumberFormat="1" applyFont="1" applyBorder="1" applyAlignment="1">
      <alignment vertical="center" wrapText="1"/>
    </xf>
    <xf numFmtId="0" fontId="1" fillId="0" borderId="1" xfId="0" applyFont="1" applyBorder="1" applyAlignment="1">
      <alignment horizontal="right" vertical="center" wrapText="1"/>
    </xf>
    <xf numFmtId="44" fontId="5" fillId="0" borderId="1" xfId="2" applyFont="1" applyBorder="1" applyAlignment="1">
      <alignment vertical="center" wrapText="1"/>
    </xf>
    <xf numFmtId="0" fontId="5" fillId="0" borderId="1" xfId="0" applyFont="1" applyBorder="1" applyAlignment="1">
      <alignment horizontal="right" vertical="center" wrapText="1"/>
    </xf>
    <xf numFmtId="5" fontId="3" fillId="0" borderId="1" xfId="2" applyNumberFormat="1" applyFont="1" applyFill="1" applyBorder="1" applyAlignment="1">
      <alignment vertical="center" wrapText="1"/>
    </xf>
    <xf numFmtId="167" fontId="3" fillId="0" borderId="1" xfId="2" applyNumberFormat="1" applyFont="1" applyFill="1" applyBorder="1" applyAlignment="1">
      <alignment vertical="center" wrapText="1"/>
    </xf>
    <xf numFmtId="5" fontId="3" fillId="0" borderId="1" xfId="2" applyNumberFormat="1" applyFont="1" applyBorder="1" applyAlignment="1">
      <alignment vertical="center" wrapText="1"/>
    </xf>
    <xf numFmtId="167" fontId="3" fillId="0" borderId="1" xfId="2" applyNumberFormat="1" applyFont="1" applyBorder="1" applyAlignment="1">
      <alignment vertical="center" wrapText="1"/>
    </xf>
    <xf numFmtId="5" fontId="3" fillId="0" borderId="1" xfId="0" applyNumberFormat="1" applyFont="1" applyBorder="1" applyAlignment="1">
      <alignment vertical="center" wrapText="1"/>
    </xf>
    <xf numFmtId="1" fontId="3" fillId="0" borderId="1" xfId="0" applyNumberFormat="1" applyFont="1" applyBorder="1" applyAlignment="1">
      <alignment vertical="center" wrapText="1"/>
    </xf>
    <xf numFmtId="2" fontId="3" fillId="0" borderId="1" xfId="0" applyNumberFormat="1" applyFont="1" applyBorder="1" applyAlignment="1">
      <alignment vertical="center" wrapText="1"/>
    </xf>
    <xf numFmtId="167" fontId="3" fillId="0" borderId="1" xfId="0" applyNumberFormat="1" applyFont="1" applyBorder="1" applyAlignment="1">
      <alignment vertical="center" wrapText="1"/>
    </xf>
    <xf numFmtId="164"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165" fontId="3"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 xfId="2" applyNumberFormat="1" applyFont="1" applyBorder="1" applyAlignment="1">
      <alignment vertical="center" wrapText="1"/>
    </xf>
    <xf numFmtId="1" fontId="3" fillId="0" borderId="1" xfId="2" applyNumberFormat="1" applyFont="1" applyBorder="1" applyAlignment="1">
      <alignment vertical="center" wrapText="1"/>
    </xf>
    <xf numFmtId="164" fontId="3" fillId="0" borderId="1" xfId="2" applyNumberFormat="1" applyFont="1" applyBorder="1" applyAlignment="1">
      <alignment vertical="center" wrapText="1"/>
    </xf>
    <xf numFmtId="0" fontId="3" fillId="2" borderId="1" xfId="0" applyFont="1" applyFill="1" applyBorder="1" applyAlignment="1">
      <alignment vertical="center" wrapText="1"/>
    </xf>
    <xf numFmtId="164" fontId="3" fillId="2" borderId="1" xfId="0" applyNumberFormat="1" applyFont="1" applyFill="1" applyBorder="1" applyAlignment="1">
      <alignment vertical="center" wrapText="1"/>
    </xf>
    <xf numFmtId="0" fontId="17" fillId="0" borderId="0" xfId="0" applyFont="1" applyAlignment="1">
      <alignment wrapText="1"/>
    </xf>
    <xf numFmtId="0" fontId="17" fillId="0" borderId="0" xfId="0" applyFont="1" applyBorder="1" applyAlignment="1">
      <alignment vertical="center" wrapText="1"/>
    </xf>
    <xf numFmtId="164" fontId="3" fillId="0" borderId="1" xfId="2"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7" fillId="0" borderId="0" xfId="0" applyFont="1" applyBorder="1" applyAlignment="1">
      <alignment wrapText="1"/>
    </xf>
    <xf numFmtId="0" fontId="16" fillId="0" borderId="0" xfId="1" applyFont="1" applyAlignment="1">
      <alignment horizontal="left" vertical="top" wrapText="1"/>
    </xf>
    <xf numFmtId="0" fontId="18" fillId="0" borderId="0" xfId="0" applyFont="1" applyAlignment="1">
      <alignment wrapText="1"/>
    </xf>
    <xf numFmtId="0" fontId="19" fillId="0" borderId="0" xfId="1" applyFont="1" applyBorder="1" applyAlignment="1">
      <alignment horizontal="left" vertical="top" wrapText="1"/>
    </xf>
    <xf numFmtId="0" fontId="18" fillId="0" borderId="0" xfId="0" applyFont="1" applyBorder="1" applyAlignment="1">
      <alignmen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3175</xdr:colOff>
      <xdr:row>3</xdr:row>
      <xdr:rowOff>3175</xdr:rowOff>
    </xdr:from>
    <xdr:to>
      <xdr:col>4</xdr:col>
      <xdr:colOff>66675</xdr:colOff>
      <xdr:row>3</xdr:row>
      <xdr:rowOff>105767</xdr:rowOff>
    </xdr:to>
    <xdr:sp macro="" textlink="">
      <xdr:nvSpPr>
        <xdr:cNvPr id="2" name="TextBox 1">
          <a:extLst>
            <a:ext uri="{FF2B5EF4-FFF2-40B4-BE49-F238E27FC236}">
              <a16:creationId xmlns:a16="http://schemas.microsoft.com/office/drawing/2014/main" id="{3E92209F-5AC1-6550-C076-3DAEA097147B}"/>
            </a:ext>
          </a:extLst>
        </xdr:cNvPr>
        <xdr:cNvSpPr txBox="1"/>
      </xdr:nvSpPr>
      <xdr:spPr>
        <a:xfrm>
          <a:off x="4346575" y="16510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X0A0T</a:t>
          </a:r>
        </a:p>
      </xdr:txBody>
    </xdr:sp>
    <xdr:clientData/>
  </xdr:twoCellAnchor>
  <xdr:twoCellAnchor>
    <xdr:from>
      <xdr:col>4</xdr:col>
      <xdr:colOff>3175</xdr:colOff>
      <xdr:row>7</xdr:row>
      <xdr:rowOff>3175</xdr:rowOff>
    </xdr:from>
    <xdr:to>
      <xdr:col>4</xdr:col>
      <xdr:colOff>66675</xdr:colOff>
      <xdr:row>7</xdr:row>
      <xdr:rowOff>105767</xdr:rowOff>
    </xdr:to>
    <xdr:sp macro="" textlink="">
      <xdr:nvSpPr>
        <xdr:cNvPr id="3" name="TextBox 2">
          <a:extLst>
            <a:ext uri="{FF2B5EF4-FFF2-40B4-BE49-F238E27FC236}">
              <a16:creationId xmlns:a16="http://schemas.microsoft.com/office/drawing/2014/main" id="{B33864CA-BEA2-4782-3C90-6D79D75F7B21}"/>
            </a:ext>
          </a:extLst>
        </xdr:cNvPr>
        <xdr:cNvSpPr txBox="1"/>
      </xdr:nvSpPr>
      <xdr:spPr>
        <a:xfrm>
          <a:off x="4346575" y="5670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X0A1T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4" name="TextBox 3">
          <a:extLst>
            <a:ext uri="{FF2B5EF4-FFF2-40B4-BE49-F238E27FC236}">
              <a16:creationId xmlns:a16="http://schemas.microsoft.com/office/drawing/2014/main" id="{6522C3EE-BCA9-FFDA-02C2-570896659C25}"/>
            </a:ext>
          </a:extLst>
        </xdr:cNvPr>
        <xdr:cNvSpPr txBox="1"/>
      </xdr:nvSpPr>
      <xdr:spPr>
        <a:xfrm>
          <a:off x="3175" y="123190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X0A2T</a:t>
          </a:r>
        </a:p>
      </xdr:txBody>
    </xdr:sp>
    <xdr:clientData/>
  </xdr:twoCellAnchor>
  <xdr:twoCellAnchor>
    <xdr:from>
      <xdr:col>0</xdr:col>
      <xdr:colOff>3175</xdr:colOff>
      <xdr:row>15</xdr:row>
      <xdr:rowOff>3175</xdr:rowOff>
    </xdr:from>
    <xdr:to>
      <xdr:col>0</xdr:col>
      <xdr:colOff>66675</xdr:colOff>
      <xdr:row>15</xdr:row>
      <xdr:rowOff>105767</xdr:rowOff>
    </xdr:to>
    <xdr:sp macro="" textlink="">
      <xdr:nvSpPr>
        <xdr:cNvPr id="5" name="TextBox 4">
          <a:extLst>
            <a:ext uri="{FF2B5EF4-FFF2-40B4-BE49-F238E27FC236}">
              <a16:creationId xmlns:a16="http://schemas.microsoft.com/office/drawing/2014/main" id="{A212B857-0AB7-11C1-9AA4-F3FB71A29E97}"/>
            </a:ext>
          </a:extLst>
        </xdr:cNvPr>
        <xdr:cNvSpPr txBox="1"/>
      </xdr:nvSpPr>
      <xdr:spPr>
        <a:xfrm>
          <a:off x="3175" y="12776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X0A3T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xdr:colOff>
      <xdr:row>3</xdr:row>
      <xdr:rowOff>3175</xdr:rowOff>
    </xdr:from>
    <xdr:to>
      <xdr:col>4</xdr:col>
      <xdr:colOff>66675</xdr:colOff>
      <xdr:row>3</xdr:row>
      <xdr:rowOff>105767</xdr:rowOff>
    </xdr:to>
    <xdr:sp macro="" textlink="">
      <xdr:nvSpPr>
        <xdr:cNvPr id="2" name="TextBox 1">
          <a:extLst>
            <a:ext uri="{FF2B5EF4-FFF2-40B4-BE49-F238E27FC236}">
              <a16:creationId xmlns:a16="http://schemas.microsoft.com/office/drawing/2014/main" id="{7E118108-AE4E-B280-5EEB-5DB9101D1A41}"/>
            </a:ext>
          </a:extLst>
        </xdr:cNvPr>
        <xdr:cNvSpPr txBox="1"/>
      </xdr:nvSpPr>
      <xdr:spPr>
        <a:xfrm>
          <a:off x="4994275" y="187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X1A0T</a:t>
          </a:r>
        </a:p>
      </xdr:txBody>
    </xdr:sp>
    <xdr:clientData/>
  </xdr:twoCellAnchor>
  <xdr:twoCellAnchor>
    <xdr:from>
      <xdr:col>4</xdr:col>
      <xdr:colOff>3175</xdr:colOff>
      <xdr:row>7</xdr:row>
      <xdr:rowOff>3175</xdr:rowOff>
    </xdr:from>
    <xdr:to>
      <xdr:col>4</xdr:col>
      <xdr:colOff>66675</xdr:colOff>
      <xdr:row>7</xdr:row>
      <xdr:rowOff>105767</xdr:rowOff>
    </xdr:to>
    <xdr:sp macro="" textlink="">
      <xdr:nvSpPr>
        <xdr:cNvPr id="3" name="TextBox 2">
          <a:extLst>
            <a:ext uri="{FF2B5EF4-FFF2-40B4-BE49-F238E27FC236}">
              <a16:creationId xmlns:a16="http://schemas.microsoft.com/office/drawing/2014/main" id="{88027206-2AD1-82E1-09D3-43B6D1E07385}"/>
            </a:ext>
          </a:extLst>
        </xdr:cNvPr>
        <xdr:cNvSpPr txBox="1"/>
      </xdr:nvSpPr>
      <xdr:spPr>
        <a:xfrm>
          <a:off x="4994275" y="7108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X1A1T</a:t>
          </a:r>
        </a:p>
      </xdr:txBody>
    </xdr:sp>
    <xdr:clientData/>
  </xdr:twoCellAnchor>
  <xdr:twoCellAnchor>
    <xdr:from>
      <xdr:col>0</xdr:col>
      <xdr:colOff>3175</xdr:colOff>
      <xdr:row>15</xdr:row>
      <xdr:rowOff>3175</xdr:rowOff>
    </xdr:from>
    <xdr:to>
      <xdr:col>0</xdr:col>
      <xdr:colOff>66675</xdr:colOff>
      <xdr:row>15</xdr:row>
      <xdr:rowOff>105767</xdr:rowOff>
    </xdr:to>
    <xdr:sp macro="" textlink="">
      <xdr:nvSpPr>
        <xdr:cNvPr id="4" name="TextBox 3">
          <a:extLst>
            <a:ext uri="{FF2B5EF4-FFF2-40B4-BE49-F238E27FC236}">
              <a16:creationId xmlns:a16="http://schemas.microsoft.com/office/drawing/2014/main" id="{9C01EEC5-706C-8D17-127E-4B6ACFC83F48}"/>
            </a:ext>
          </a:extLst>
        </xdr:cNvPr>
        <xdr:cNvSpPr txBox="1"/>
      </xdr:nvSpPr>
      <xdr:spPr>
        <a:xfrm>
          <a:off x="3175" y="151860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X1A2T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5" name="TextBox 4">
          <a:extLst>
            <a:ext uri="{FF2B5EF4-FFF2-40B4-BE49-F238E27FC236}">
              <a16:creationId xmlns:a16="http://schemas.microsoft.com/office/drawing/2014/main" id="{0063C3D4-50BC-406E-E961-5220F6EAB2CF}"/>
            </a:ext>
          </a:extLst>
        </xdr:cNvPr>
        <xdr:cNvSpPr txBox="1"/>
      </xdr:nvSpPr>
      <xdr:spPr>
        <a:xfrm>
          <a:off x="3175" y="139763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X1A3T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50569350-59B1-BFA9-49DA-481B9463C020}"/>
            </a:ext>
          </a:extLst>
        </xdr:cNvPr>
        <xdr:cNvSpPr txBox="1"/>
      </xdr:nvSpPr>
      <xdr:spPr>
        <a:xfrm>
          <a:off x="5146675" y="2279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X2A0T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3" name="TextBox 2">
          <a:extLst>
            <a:ext uri="{FF2B5EF4-FFF2-40B4-BE49-F238E27FC236}">
              <a16:creationId xmlns:a16="http://schemas.microsoft.com/office/drawing/2014/main" id="{AD4125D9-2DCC-9B79-19FC-8D5C45942DA4}"/>
            </a:ext>
          </a:extLst>
        </xdr:cNvPr>
        <xdr:cNvSpPr txBox="1"/>
      </xdr:nvSpPr>
      <xdr:spPr>
        <a:xfrm>
          <a:off x="5146675" y="6118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X2A1T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0l2];/"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0l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1l2];/" TargetMode="Externa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1l3];/"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2l1];/" TargetMode="External"/><Relationship Id="rId1" Type="http://schemas.openxmlformats.org/officeDocument/2006/relationships/hyperlink" Target="http://[s2l0];/"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dimension ref="A1:F18"/>
  <sheetViews>
    <sheetView topLeftCell="A4" zoomScaleNormal="100" workbookViewId="0">
      <selection activeCell="D6" sqref="D6"/>
    </sheetView>
  </sheetViews>
  <sheetFormatPr defaultColWidth="8.7109375" defaultRowHeight="15.75" x14ac:dyDescent="0.25"/>
  <cols>
    <col min="1" max="2" width="13.42578125" style="4" customWidth="1"/>
    <col min="3" max="3" width="14.5703125" style="4" customWidth="1"/>
    <col min="4" max="4" width="19.140625" style="4" bestFit="1" customWidth="1"/>
    <col min="5" max="5" width="31.7109375" style="4" customWidth="1"/>
    <col min="6" max="6" width="27.140625" style="1" customWidth="1"/>
    <col min="7" max="16384" width="8.7109375" style="1"/>
  </cols>
  <sheetData>
    <row r="1" spans="1:6" x14ac:dyDescent="0.25">
      <c r="A1" s="12"/>
      <c r="B1" s="12"/>
      <c r="C1" s="12"/>
      <c r="D1" s="12"/>
      <c r="E1" s="12"/>
    </row>
    <row r="2" spans="1:6" ht="33" x14ac:dyDescent="0.25">
      <c r="A2" s="27" t="s">
        <v>0</v>
      </c>
      <c r="B2" s="27" t="s">
        <v>1</v>
      </c>
      <c r="C2" s="27" t="s">
        <v>2</v>
      </c>
      <c r="D2" s="27" t="s">
        <v>3</v>
      </c>
      <c r="E2" s="27" t="s">
        <v>4</v>
      </c>
    </row>
    <row r="3" spans="1:6" ht="78.75" x14ac:dyDescent="0.25">
      <c r="A3" s="10" t="s">
        <v>5</v>
      </c>
      <c r="B3" s="10" t="s">
        <v>6</v>
      </c>
      <c r="C3" s="28" t="s">
        <v>7</v>
      </c>
      <c r="D3" s="29">
        <v>18289</v>
      </c>
      <c r="E3" s="11" t="s">
        <v>8</v>
      </c>
    </row>
    <row r="4" spans="1:6" ht="63" x14ac:dyDescent="0.25">
      <c r="A4" s="10" t="s">
        <v>9</v>
      </c>
      <c r="B4" s="10" t="s">
        <v>10</v>
      </c>
      <c r="C4" s="28" t="s">
        <v>11</v>
      </c>
      <c r="D4" s="29">
        <v>138786</v>
      </c>
      <c r="E4" s="11" t="s">
        <v>12</v>
      </c>
    </row>
    <row r="5" spans="1:6" ht="94.5" x14ac:dyDescent="0.25">
      <c r="A5" s="10" t="s">
        <v>13</v>
      </c>
      <c r="B5" s="10" t="s">
        <v>6</v>
      </c>
      <c r="C5" s="10" t="s">
        <v>14</v>
      </c>
      <c r="D5" s="30">
        <v>616036</v>
      </c>
      <c r="E5" s="11" t="s">
        <v>15</v>
      </c>
    </row>
    <row r="6" spans="1:6" ht="63" x14ac:dyDescent="0.25">
      <c r="A6" s="10" t="s">
        <v>16</v>
      </c>
      <c r="B6" s="10" t="s">
        <v>6</v>
      </c>
      <c r="C6" s="10" t="s">
        <v>17</v>
      </c>
      <c r="D6" s="10">
        <v>19</v>
      </c>
      <c r="E6" s="11" t="s">
        <v>18</v>
      </c>
    </row>
    <row r="7" spans="1:6" ht="94.5" x14ac:dyDescent="0.25">
      <c r="A7" s="10" t="s">
        <v>19</v>
      </c>
      <c r="B7" s="10" t="s">
        <v>6</v>
      </c>
      <c r="C7" s="10" t="s">
        <v>20</v>
      </c>
      <c r="D7" s="10">
        <v>29</v>
      </c>
      <c r="E7" s="11" t="s">
        <v>21</v>
      </c>
    </row>
    <row r="8" spans="1:6" ht="78.75" x14ac:dyDescent="0.25">
      <c r="A8" s="10" t="s">
        <v>22</v>
      </c>
      <c r="B8" s="10" t="s">
        <v>10</v>
      </c>
      <c r="C8" s="10" t="s">
        <v>23</v>
      </c>
      <c r="D8" s="10">
        <v>0.86</v>
      </c>
      <c r="E8" s="11" t="s">
        <v>24</v>
      </c>
    </row>
    <row r="9" spans="1:6" ht="94.5" x14ac:dyDescent="0.25">
      <c r="A9" s="10" t="s">
        <v>25</v>
      </c>
      <c r="B9" s="10" t="s">
        <v>26</v>
      </c>
      <c r="C9" s="10" t="s">
        <v>27</v>
      </c>
      <c r="D9" s="30"/>
      <c r="E9" s="11" t="s">
        <v>143</v>
      </c>
    </row>
    <row r="10" spans="1:6" ht="94.5" x14ac:dyDescent="0.25">
      <c r="A10" s="10" t="s">
        <v>28</v>
      </c>
      <c r="B10" s="31" t="s">
        <v>29</v>
      </c>
      <c r="C10" s="28" t="s">
        <v>30</v>
      </c>
      <c r="D10" s="32">
        <v>30</v>
      </c>
      <c r="E10" s="10" t="s">
        <v>31</v>
      </c>
      <c r="F10" s="8"/>
    </row>
    <row r="11" spans="1:6" ht="110.25" x14ac:dyDescent="0.25">
      <c r="A11" s="10" t="s">
        <v>32</v>
      </c>
      <c r="B11" s="10" t="s">
        <v>6</v>
      </c>
      <c r="C11" s="28" t="s">
        <v>33</v>
      </c>
      <c r="D11" s="33" t="s">
        <v>127</v>
      </c>
      <c r="E11" s="11" t="s">
        <v>34</v>
      </c>
      <c r="F11" s="9"/>
    </row>
    <row r="12" spans="1:6" ht="110.25" x14ac:dyDescent="0.25">
      <c r="A12" s="10" t="s">
        <v>35</v>
      </c>
      <c r="B12" s="10" t="s">
        <v>10</v>
      </c>
      <c r="C12" s="28" t="s">
        <v>36</v>
      </c>
      <c r="D12" s="33" t="s">
        <v>127</v>
      </c>
      <c r="E12" s="11" t="s">
        <v>37</v>
      </c>
      <c r="F12" s="8"/>
    </row>
    <row r="13" spans="1:6" x14ac:dyDescent="0.25">
      <c r="A13" s="2"/>
      <c r="B13" s="2"/>
      <c r="C13" s="2"/>
      <c r="D13" s="2"/>
      <c r="E13" s="2"/>
    </row>
    <row r="14" spans="1:6" x14ac:dyDescent="0.25">
      <c r="A14" s="2"/>
      <c r="B14" s="2"/>
      <c r="C14" s="2"/>
      <c r="D14" s="2"/>
      <c r="E14" s="2"/>
    </row>
    <row r="15" spans="1:6" s="24" customFormat="1" ht="36" customHeight="1" x14ac:dyDescent="0.25">
      <c r="A15" s="62" t="s">
        <v>38</v>
      </c>
      <c r="B15" s="62"/>
      <c r="C15" s="62"/>
      <c r="D15" s="62"/>
      <c r="E15" s="62"/>
    </row>
    <row r="16" spans="1:6" s="24" customFormat="1" ht="47.65" customHeight="1" x14ac:dyDescent="0.25">
      <c r="A16" s="62" t="s">
        <v>39</v>
      </c>
      <c r="B16" s="62"/>
      <c r="C16" s="62"/>
      <c r="D16" s="62"/>
      <c r="E16" s="62"/>
    </row>
    <row r="17" spans="1:5" x14ac:dyDescent="0.25">
      <c r="A17" s="3"/>
      <c r="B17" s="2"/>
      <c r="C17" s="2"/>
      <c r="D17" s="2"/>
      <c r="E17" s="2"/>
    </row>
    <row r="18" spans="1:5" s="26" customFormat="1" ht="15" x14ac:dyDescent="0.25">
      <c r="A18" s="63" t="s">
        <v>136</v>
      </c>
      <c r="B18" s="63"/>
      <c r="C18" s="63"/>
      <c r="D18" s="63"/>
      <c r="E18" s="25"/>
    </row>
  </sheetData>
  <mergeCells count="3">
    <mergeCell ref="A15:E15"/>
    <mergeCell ref="A16:E16"/>
    <mergeCell ref="A18:D18"/>
  </mergeCells>
  <hyperlinks>
    <hyperlink ref="A15" r:id="rId1" location="_ftnref1" display="_ftnref1" xr:uid="{AB48F987-8E73-4913-82E7-C27B8A8874F0}"/>
    <hyperlink ref="A16" r:id="rId2" location="_ftnref2" display="_ftnref2" xr:uid="{9BB3D5F0-5B8A-4DEC-B974-B9D07A666DFE}"/>
    <hyperlink ref="E4" r:id="rId3" location="_ftn1" display="_ftn1" xr:uid="{73BE6466-791B-436C-9473-BC201CBFAAC8}"/>
    <hyperlink ref="E8" r:id="rId4" location="_ftn2" display="_ftn2" xr:uid="{6F7B1A5F-D444-44AC-9B57-2CF6C279F18F}"/>
  </hyperlinks>
  <pageMargins left="0.7" right="0.7" top="0.75" bottom="0.75" header="0.3" footer="0.3"/>
  <pageSetup scale="66" fitToHeight="2" orientation="landscape" r:id="rId5"/>
  <headerFooter>
    <oddHeader>&amp;LSouthwest Gas Distribution Replacement Costs Data - Summary - Table A</oddHeader>
  </headerFooter>
  <rowBreaks count="1" manualBreakCount="1">
    <brk id="8"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M47"/>
  <sheetViews>
    <sheetView topLeftCell="A22" zoomScale="70" zoomScaleNormal="70" zoomScalePageLayoutView="50" workbookViewId="0">
      <selection activeCell="E24" sqref="E24"/>
    </sheetView>
  </sheetViews>
  <sheetFormatPr defaultColWidth="8.7109375" defaultRowHeight="15.75" x14ac:dyDescent="0.25"/>
  <cols>
    <col min="1" max="1" width="11.28515625" style="4" customWidth="1"/>
    <col min="2" max="2" width="13.42578125" style="4" customWidth="1"/>
    <col min="3" max="3" width="14.7109375" style="4" customWidth="1"/>
    <col min="4" max="4" width="30.140625" style="4" customWidth="1"/>
    <col min="5" max="5" width="15.42578125" style="4" bestFit="1" customWidth="1"/>
    <col min="6" max="6" width="16.7109375" style="4" bestFit="1" customWidth="1"/>
    <col min="7" max="7" width="13.140625" style="4" bestFit="1" customWidth="1"/>
    <col min="8" max="8" width="14.5703125" style="4" bestFit="1" customWidth="1"/>
    <col min="9" max="9" width="15.5703125" style="4" bestFit="1" customWidth="1"/>
    <col min="10" max="10" width="16" style="4" bestFit="1" customWidth="1"/>
    <col min="11" max="11" width="12.85546875" style="4" bestFit="1" customWidth="1"/>
    <col min="12" max="12" width="20.28515625" style="4" customWidth="1"/>
    <col min="13" max="13" width="49.42578125" style="10" customWidth="1"/>
    <col min="14" max="16384" width="8.7109375" style="4"/>
  </cols>
  <sheetData>
    <row r="1" spans="1:13" s="12" customFormat="1" x14ac:dyDescent="0.25">
      <c r="M1" s="22"/>
    </row>
    <row r="2" spans="1:13" ht="66" x14ac:dyDescent="0.25">
      <c r="A2" s="27" t="s">
        <v>0</v>
      </c>
      <c r="B2" s="27" t="s">
        <v>1</v>
      </c>
      <c r="C2" s="27" t="s">
        <v>2</v>
      </c>
      <c r="D2" s="27" t="s">
        <v>40</v>
      </c>
      <c r="E2" s="27" t="s">
        <v>124</v>
      </c>
      <c r="F2" s="27" t="s">
        <v>125</v>
      </c>
      <c r="G2" s="27" t="s">
        <v>126</v>
      </c>
      <c r="H2" s="27" t="s">
        <v>132</v>
      </c>
      <c r="I2" s="27" t="s">
        <v>133</v>
      </c>
      <c r="J2" s="27" t="s">
        <v>134</v>
      </c>
      <c r="K2" s="27" t="s">
        <v>135</v>
      </c>
      <c r="L2" s="27" t="s">
        <v>41</v>
      </c>
      <c r="M2" s="14" t="s">
        <v>128</v>
      </c>
    </row>
    <row r="3" spans="1:13" ht="63" x14ac:dyDescent="0.25">
      <c r="A3" s="10" t="s">
        <v>42</v>
      </c>
      <c r="B3" s="10" t="s">
        <v>10</v>
      </c>
      <c r="C3" s="28" t="s">
        <v>11</v>
      </c>
      <c r="D3" s="11" t="s">
        <v>43</v>
      </c>
      <c r="E3" s="34">
        <v>0</v>
      </c>
      <c r="F3" s="35">
        <v>285512.20090909075</v>
      </c>
      <c r="G3" s="34">
        <v>0</v>
      </c>
      <c r="H3" s="36">
        <v>0</v>
      </c>
      <c r="I3" s="37">
        <v>206669</v>
      </c>
      <c r="J3" s="37">
        <v>479321.47499999998</v>
      </c>
      <c r="K3" s="36">
        <v>0</v>
      </c>
      <c r="L3" s="38">
        <f>AVERAGE(E3:K3)</f>
        <v>138786.09655844155</v>
      </c>
      <c r="M3" s="20" t="s">
        <v>137</v>
      </c>
    </row>
    <row r="4" spans="1:13" ht="78.75" x14ac:dyDescent="0.25">
      <c r="A4" s="10" t="s">
        <v>44</v>
      </c>
      <c r="B4" s="10" t="s">
        <v>10</v>
      </c>
      <c r="C4" s="10" t="s">
        <v>45</v>
      </c>
      <c r="D4" s="11" t="s">
        <v>46</v>
      </c>
      <c r="E4" s="34">
        <v>0</v>
      </c>
      <c r="F4" s="35">
        <v>26447445.978947356</v>
      </c>
      <c r="G4" s="34">
        <v>0</v>
      </c>
      <c r="H4" s="36">
        <v>0</v>
      </c>
      <c r="I4" s="37">
        <v>4982703.9342465745</v>
      </c>
      <c r="J4" s="37">
        <v>2195936.9960954445</v>
      </c>
      <c r="K4" s="36">
        <v>0</v>
      </c>
      <c r="L4" s="38">
        <f>AVERAGE(E4:K4)</f>
        <v>4803726.7013270538</v>
      </c>
    </row>
    <row r="5" spans="1:13" ht="85.5" customHeight="1" x14ac:dyDescent="0.25">
      <c r="A5" s="10" t="s">
        <v>47</v>
      </c>
      <c r="B5" s="10" t="s">
        <v>10</v>
      </c>
      <c r="C5" s="10" t="s">
        <v>23</v>
      </c>
      <c r="D5" s="11" t="s">
        <v>48</v>
      </c>
      <c r="E5" s="11">
        <v>0</v>
      </c>
      <c r="F5" s="39">
        <v>3</v>
      </c>
      <c r="G5" s="39">
        <v>0</v>
      </c>
      <c r="H5" s="11">
        <v>0</v>
      </c>
      <c r="I5" s="11">
        <v>1</v>
      </c>
      <c r="J5" s="11">
        <v>2</v>
      </c>
      <c r="K5" s="11">
        <v>0</v>
      </c>
      <c r="L5" s="40">
        <f>AVERAGE(E5:K5)</f>
        <v>0.8571428571428571</v>
      </c>
      <c r="M5" s="10" t="s">
        <v>142</v>
      </c>
    </row>
    <row r="6" spans="1:13" ht="63" x14ac:dyDescent="0.25">
      <c r="A6" s="10" t="s">
        <v>49</v>
      </c>
      <c r="B6" s="10" t="s">
        <v>10</v>
      </c>
      <c r="C6" s="10" t="s">
        <v>50</v>
      </c>
      <c r="D6" s="11" t="s">
        <v>51</v>
      </c>
      <c r="E6" s="40">
        <v>0</v>
      </c>
      <c r="F6" s="40">
        <v>2.9687499999999999E-2</v>
      </c>
      <c r="G6" s="40">
        <v>0</v>
      </c>
      <c r="H6" s="40">
        <v>0</v>
      </c>
      <c r="I6" s="40">
        <v>4.1477272727272731E-2</v>
      </c>
      <c r="J6" s="40">
        <v>0.43655303030303028</v>
      </c>
      <c r="K6" s="40">
        <v>0</v>
      </c>
      <c r="L6" s="40">
        <f>SUM(E6:K6)</f>
        <v>0.50771780303030301</v>
      </c>
    </row>
    <row r="7" spans="1:13" ht="189" x14ac:dyDescent="0.25">
      <c r="A7" s="10" t="s">
        <v>52</v>
      </c>
      <c r="B7" s="10" t="s">
        <v>10</v>
      </c>
      <c r="C7" s="10" t="s">
        <v>53</v>
      </c>
      <c r="D7" s="11" t="s">
        <v>54</v>
      </c>
      <c r="E7" s="35"/>
      <c r="F7" s="35"/>
      <c r="G7" s="34">
        <v>0</v>
      </c>
      <c r="H7" s="36">
        <v>0</v>
      </c>
      <c r="I7" s="37"/>
      <c r="J7" s="37"/>
      <c r="K7" s="36">
        <v>0</v>
      </c>
      <c r="L7" s="41"/>
      <c r="M7" s="10" t="s">
        <v>129</v>
      </c>
    </row>
    <row r="8" spans="1:13" ht="94.5" x14ac:dyDescent="0.25">
      <c r="A8" s="10" t="s">
        <v>55</v>
      </c>
      <c r="B8" s="10" t="s">
        <v>10</v>
      </c>
      <c r="C8" s="28" t="s">
        <v>36</v>
      </c>
      <c r="D8" s="11" t="s">
        <v>56</v>
      </c>
      <c r="E8" s="42" t="s">
        <v>127</v>
      </c>
      <c r="F8" s="42" t="s">
        <v>127</v>
      </c>
      <c r="G8" s="42" t="s">
        <v>127</v>
      </c>
      <c r="H8" s="42" t="s">
        <v>127</v>
      </c>
      <c r="I8" s="42" t="s">
        <v>127</v>
      </c>
      <c r="J8" s="42" t="s">
        <v>127</v>
      </c>
      <c r="K8" s="42" t="s">
        <v>127</v>
      </c>
      <c r="L8" s="43" t="s">
        <v>127</v>
      </c>
      <c r="M8" s="21"/>
    </row>
    <row r="9" spans="1:13" ht="94.5" x14ac:dyDescent="0.25">
      <c r="A9" s="10" t="s">
        <v>57</v>
      </c>
      <c r="B9" s="10" t="s">
        <v>10</v>
      </c>
      <c r="C9" s="10" t="s">
        <v>58</v>
      </c>
      <c r="D9" s="11" t="s">
        <v>59</v>
      </c>
      <c r="E9" s="39">
        <v>0</v>
      </c>
      <c r="F9" s="39">
        <v>26.375</v>
      </c>
      <c r="G9" s="39">
        <v>0</v>
      </c>
      <c r="H9" s="11">
        <v>0</v>
      </c>
      <c r="I9" s="11">
        <v>379</v>
      </c>
      <c r="J9" s="11">
        <v>429</v>
      </c>
      <c r="K9" s="11">
        <v>0</v>
      </c>
      <c r="L9" s="39">
        <f>AVERAGE(E9:K9)</f>
        <v>119.19642857142857</v>
      </c>
    </row>
    <row r="10" spans="1:13" ht="31.5" x14ac:dyDescent="0.25">
      <c r="A10" s="44" t="s">
        <v>60</v>
      </c>
      <c r="B10" s="44"/>
      <c r="C10" s="44"/>
      <c r="D10" s="44"/>
      <c r="E10" s="44"/>
      <c r="F10" s="44"/>
      <c r="G10" s="44"/>
      <c r="H10" s="44"/>
      <c r="I10" s="44"/>
      <c r="J10" s="44"/>
      <c r="K10" s="44"/>
      <c r="L10" s="45"/>
    </row>
    <row r="11" spans="1:13" ht="94.5" x14ac:dyDescent="0.25">
      <c r="A11" s="10" t="s">
        <v>61</v>
      </c>
      <c r="B11" s="10" t="s">
        <v>6</v>
      </c>
      <c r="C11" s="28" t="s">
        <v>7</v>
      </c>
      <c r="D11" s="11" t="s">
        <v>62</v>
      </c>
      <c r="E11" s="35">
        <v>23801.553846153831</v>
      </c>
      <c r="F11" s="35">
        <v>12777.398120068618</v>
      </c>
      <c r="G11" s="34">
        <v>0</v>
      </c>
      <c r="H11" s="34">
        <v>0</v>
      </c>
      <c r="I11" s="34">
        <v>0</v>
      </c>
      <c r="J11" s="34">
        <v>0</v>
      </c>
      <c r="K11" s="36">
        <v>0</v>
      </c>
      <c r="L11" s="41">
        <f>AVERAGE(E11:F11)</f>
        <v>18289.475983111224</v>
      </c>
      <c r="M11" s="20" t="s">
        <v>137</v>
      </c>
    </row>
    <row r="12" spans="1:13" ht="94.5" x14ac:dyDescent="0.25">
      <c r="A12" s="10" t="s">
        <v>63</v>
      </c>
      <c r="B12" s="10" t="s">
        <v>6</v>
      </c>
      <c r="C12" s="10" t="s">
        <v>14</v>
      </c>
      <c r="D12" s="11" t="s">
        <v>64</v>
      </c>
      <c r="E12" s="35">
        <v>447191.23795620439</v>
      </c>
      <c r="F12" s="35">
        <v>784881.39521990088</v>
      </c>
      <c r="G12" s="34">
        <v>0</v>
      </c>
      <c r="H12" s="34">
        <v>0</v>
      </c>
      <c r="I12" s="34">
        <v>0</v>
      </c>
      <c r="J12" s="34">
        <v>0</v>
      </c>
      <c r="K12" s="36">
        <v>0</v>
      </c>
      <c r="L12" s="41">
        <f>AVERAGE(E12:F12)</f>
        <v>616036.31658805266</v>
      </c>
      <c r="M12" s="20" t="s">
        <v>137</v>
      </c>
    </row>
    <row r="13" spans="1:13" ht="63" x14ac:dyDescent="0.25">
      <c r="A13" s="10" t="s">
        <v>65</v>
      </c>
      <c r="B13" s="10" t="s">
        <v>6</v>
      </c>
      <c r="C13" s="10" t="s">
        <v>17</v>
      </c>
      <c r="D13" s="11" t="s">
        <v>66</v>
      </c>
      <c r="E13" s="39">
        <v>8.2727272727272734</v>
      </c>
      <c r="F13" s="39">
        <v>29.2964824120603</v>
      </c>
      <c r="G13" s="39">
        <v>0</v>
      </c>
      <c r="H13" s="39">
        <v>0</v>
      </c>
      <c r="I13" s="39">
        <v>0</v>
      </c>
      <c r="J13" s="39">
        <v>0</v>
      </c>
      <c r="K13" s="11">
        <v>0</v>
      </c>
      <c r="L13" s="39">
        <f>AVERAGE(E13:F13)</f>
        <v>18.784604842393787</v>
      </c>
    </row>
    <row r="14" spans="1:13" ht="63" x14ac:dyDescent="0.25">
      <c r="A14" s="10" t="s">
        <v>67</v>
      </c>
      <c r="B14" s="10" t="s">
        <v>6</v>
      </c>
      <c r="C14" s="10" t="s">
        <v>20</v>
      </c>
      <c r="D14" s="11" t="s">
        <v>68</v>
      </c>
      <c r="E14" s="39">
        <v>8.25</v>
      </c>
      <c r="F14" s="39">
        <v>49.75</v>
      </c>
      <c r="G14" s="39">
        <v>0</v>
      </c>
      <c r="H14" s="39">
        <v>0</v>
      </c>
      <c r="I14" s="39">
        <v>0</v>
      </c>
      <c r="J14" s="39">
        <v>0</v>
      </c>
      <c r="K14" s="11">
        <v>0</v>
      </c>
      <c r="L14" s="39">
        <f>AVERAGE(E14:F14)</f>
        <v>29</v>
      </c>
    </row>
    <row r="15" spans="1:13" ht="94.5" x14ac:dyDescent="0.25">
      <c r="A15" s="10" t="s">
        <v>69</v>
      </c>
      <c r="B15" s="10" t="s">
        <v>6</v>
      </c>
      <c r="C15" s="10" t="s">
        <v>70</v>
      </c>
      <c r="D15" s="11" t="s">
        <v>71</v>
      </c>
      <c r="E15" s="39">
        <v>68.25</v>
      </c>
      <c r="F15" s="39">
        <v>1457.5</v>
      </c>
      <c r="G15" s="39">
        <v>0</v>
      </c>
      <c r="H15" s="39">
        <v>0</v>
      </c>
      <c r="I15" s="39">
        <v>0</v>
      </c>
      <c r="J15" s="39">
        <v>0</v>
      </c>
      <c r="K15" s="11">
        <v>0</v>
      </c>
      <c r="L15" s="39">
        <f>SUM(E15:F15)</f>
        <v>1525.75</v>
      </c>
    </row>
    <row r="16" spans="1:13" ht="63" x14ac:dyDescent="0.25">
      <c r="A16" s="10" t="s">
        <v>72</v>
      </c>
      <c r="B16" s="10" t="s">
        <v>6</v>
      </c>
      <c r="C16" s="10" t="s">
        <v>73</v>
      </c>
      <c r="D16" s="11" t="s">
        <v>74</v>
      </c>
      <c r="E16" s="46">
        <v>3.6325757575757551</v>
      </c>
      <c r="F16" s="46">
        <v>23.7272253787878</v>
      </c>
      <c r="G16" s="47">
        <v>0</v>
      </c>
      <c r="H16" s="48">
        <v>0</v>
      </c>
      <c r="I16" s="48">
        <v>0</v>
      </c>
      <c r="J16" s="48">
        <v>0</v>
      </c>
      <c r="K16" s="49">
        <v>0</v>
      </c>
      <c r="L16" s="46">
        <f>SUM(E16:F16)</f>
        <v>27.359801136363554</v>
      </c>
    </row>
    <row r="17" spans="1:13" ht="63" x14ac:dyDescent="0.25">
      <c r="A17" s="10" t="s">
        <v>75</v>
      </c>
      <c r="B17" s="10" t="s">
        <v>6</v>
      </c>
      <c r="C17" s="10" t="s">
        <v>76</v>
      </c>
      <c r="D17" s="11" t="s">
        <v>77</v>
      </c>
      <c r="E17" s="46">
        <v>1.0208333333333317</v>
      </c>
      <c r="F17" s="46">
        <v>15.9042140151514</v>
      </c>
      <c r="G17" s="47">
        <v>0</v>
      </c>
      <c r="H17" s="48">
        <v>0</v>
      </c>
      <c r="I17" s="48">
        <v>0</v>
      </c>
      <c r="J17" s="48">
        <v>0</v>
      </c>
      <c r="K17" s="49">
        <v>0</v>
      </c>
      <c r="L17" s="46">
        <f>SUM(E17:F17)</f>
        <v>16.925047348484732</v>
      </c>
    </row>
    <row r="18" spans="1:13" ht="78.75" x14ac:dyDescent="0.25">
      <c r="A18" s="10" t="s">
        <v>78</v>
      </c>
      <c r="B18" s="10" t="s">
        <v>6</v>
      </c>
      <c r="C18" s="10" t="s">
        <v>79</v>
      </c>
      <c r="D18" s="11" t="s">
        <v>80</v>
      </c>
      <c r="E18" s="34"/>
      <c r="F18" s="34"/>
      <c r="G18" s="34"/>
      <c r="H18" s="50">
        <v>0</v>
      </c>
      <c r="I18" s="50">
        <v>0</v>
      </c>
      <c r="J18" s="50">
        <v>0</v>
      </c>
      <c r="K18" s="50">
        <v>0</v>
      </c>
      <c r="L18" s="38"/>
      <c r="M18" s="10" t="s">
        <v>138</v>
      </c>
    </row>
    <row r="19" spans="1:13" ht="63" x14ac:dyDescent="0.25">
      <c r="A19" s="10" t="s">
        <v>81</v>
      </c>
      <c r="B19" s="10" t="s">
        <v>6</v>
      </c>
      <c r="C19" s="10" t="s">
        <v>82</v>
      </c>
      <c r="D19" s="51"/>
      <c r="E19" s="52"/>
      <c r="F19" s="52"/>
      <c r="G19" s="52"/>
      <c r="H19" s="51"/>
      <c r="I19" s="51"/>
      <c r="J19" s="51"/>
      <c r="K19" s="51"/>
      <c r="L19" s="51"/>
    </row>
    <row r="20" spans="1:13" ht="173.25" x14ac:dyDescent="0.25">
      <c r="A20" s="10" t="s">
        <v>83</v>
      </c>
      <c r="B20" s="10" t="s">
        <v>6</v>
      </c>
      <c r="C20" s="10" t="s">
        <v>84</v>
      </c>
      <c r="D20" s="10" t="s">
        <v>85</v>
      </c>
      <c r="E20" s="34"/>
      <c r="F20" s="34"/>
      <c r="G20" s="34"/>
      <c r="H20" s="36">
        <v>0</v>
      </c>
      <c r="I20" s="36">
        <v>0</v>
      </c>
      <c r="J20" s="36">
        <v>0</v>
      </c>
      <c r="K20" s="36">
        <v>0</v>
      </c>
      <c r="L20" s="38"/>
      <c r="M20" s="10" t="s">
        <v>138</v>
      </c>
    </row>
    <row r="21" spans="1:13" ht="94.5" x14ac:dyDescent="0.25">
      <c r="A21" s="10" t="s">
        <v>86</v>
      </c>
      <c r="B21" s="10" t="s">
        <v>6</v>
      </c>
      <c r="C21" s="10" t="s">
        <v>87</v>
      </c>
      <c r="D21" s="10" t="s">
        <v>88</v>
      </c>
      <c r="E21" s="34"/>
      <c r="F21" s="34"/>
      <c r="G21" s="34"/>
      <c r="H21" s="36">
        <v>0</v>
      </c>
      <c r="I21" s="36">
        <v>0</v>
      </c>
      <c r="J21" s="36">
        <v>0</v>
      </c>
      <c r="K21" s="36">
        <v>0</v>
      </c>
      <c r="L21" s="38"/>
      <c r="M21" s="10" t="s">
        <v>138</v>
      </c>
    </row>
    <row r="22" spans="1:13" ht="63" x14ac:dyDescent="0.25">
      <c r="A22" s="10" t="s">
        <v>89</v>
      </c>
      <c r="B22" s="10" t="s">
        <v>6</v>
      </c>
      <c r="C22" s="10" t="s">
        <v>90</v>
      </c>
      <c r="D22" s="10" t="s">
        <v>91</v>
      </c>
      <c r="E22" s="34"/>
      <c r="F22" s="34"/>
      <c r="G22" s="34"/>
      <c r="H22" s="36">
        <v>0</v>
      </c>
      <c r="I22" s="36">
        <v>0</v>
      </c>
      <c r="J22" s="36">
        <v>0</v>
      </c>
      <c r="K22" s="36">
        <v>0</v>
      </c>
      <c r="L22" s="38"/>
      <c r="M22" s="10" t="s">
        <v>138</v>
      </c>
    </row>
    <row r="23" spans="1:13" ht="126" x14ac:dyDescent="0.25">
      <c r="A23" s="10" t="s">
        <v>92</v>
      </c>
      <c r="B23" s="10" t="s">
        <v>6</v>
      </c>
      <c r="C23" s="11" t="s">
        <v>93</v>
      </c>
      <c r="D23" s="11" t="s">
        <v>94</v>
      </c>
      <c r="E23" s="34"/>
      <c r="F23" s="34"/>
      <c r="G23" s="34"/>
      <c r="H23" s="36">
        <v>0</v>
      </c>
      <c r="I23" s="36">
        <v>0</v>
      </c>
      <c r="J23" s="36">
        <v>0</v>
      </c>
      <c r="K23" s="36">
        <v>0</v>
      </c>
      <c r="L23" s="38"/>
      <c r="M23" s="10" t="s">
        <v>138</v>
      </c>
    </row>
    <row r="24" spans="1:13" ht="94.5" x14ac:dyDescent="0.25">
      <c r="A24" s="10" t="s">
        <v>95</v>
      </c>
      <c r="B24" s="10" t="s">
        <v>6</v>
      </c>
      <c r="C24" s="28" t="s">
        <v>33</v>
      </c>
      <c r="D24" s="11" t="s">
        <v>96</v>
      </c>
      <c r="E24" s="42" t="s">
        <v>127</v>
      </c>
      <c r="F24" s="42" t="s">
        <v>127</v>
      </c>
      <c r="G24" s="42" t="s">
        <v>127</v>
      </c>
      <c r="H24" s="42" t="s">
        <v>127</v>
      </c>
      <c r="I24" s="42" t="s">
        <v>127</v>
      </c>
      <c r="J24" s="42" t="s">
        <v>127</v>
      </c>
      <c r="K24" s="11">
        <v>0</v>
      </c>
      <c r="L24" s="43" t="s">
        <v>127</v>
      </c>
      <c r="M24" s="21"/>
    </row>
    <row r="25" spans="1:13" ht="94.5" x14ac:dyDescent="0.25">
      <c r="A25" s="10" t="s">
        <v>97</v>
      </c>
      <c r="B25" s="10" t="s">
        <v>6</v>
      </c>
      <c r="C25" s="10" t="s">
        <v>98</v>
      </c>
      <c r="D25" s="11" t="s">
        <v>99</v>
      </c>
      <c r="E25" s="39">
        <v>158.73173701298674</v>
      </c>
      <c r="F25" s="39">
        <v>143.95314950980384</v>
      </c>
      <c r="G25" s="39">
        <v>0</v>
      </c>
      <c r="H25" s="39">
        <v>0</v>
      </c>
      <c r="I25" s="39">
        <v>0</v>
      </c>
      <c r="J25" s="39">
        <v>0</v>
      </c>
      <c r="K25" s="11">
        <v>0</v>
      </c>
      <c r="L25" s="39">
        <f>AVERAGE(E25:F25)</f>
        <v>151.34244326139529</v>
      </c>
    </row>
    <row r="26" spans="1:13" x14ac:dyDescent="0.25">
      <c r="A26" s="2"/>
      <c r="B26" s="2"/>
      <c r="C26" s="2"/>
      <c r="D26" s="2"/>
      <c r="M26" s="22"/>
    </row>
    <row r="27" spans="1:13" x14ac:dyDescent="0.25">
      <c r="A27" s="2"/>
      <c r="B27" s="2"/>
      <c r="C27" s="2"/>
      <c r="D27" s="2"/>
      <c r="M27" s="22"/>
    </row>
    <row r="28" spans="1:13" s="53" customFormat="1" ht="33.6" customHeight="1" x14ac:dyDescent="0.25">
      <c r="A28" s="62" t="s">
        <v>100</v>
      </c>
      <c r="B28" s="62"/>
      <c r="C28" s="62"/>
      <c r="D28" s="62"/>
      <c r="E28" s="62"/>
      <c r="M28" s="54"/>
    </row>
    <row r="29" spans="1:13" s="53" customFormat="1" ht="32.1" customHeight="1" x14ac:dyDescent="0.25">
      <c r="A29" s="62" t="s">
        <v>101</v>
      </c>
      <c r="B29" s="62"/>
      <c r="C29" s="62"/>
      <c r="D29" s="62"/>
      <c r="E29" s="62"/>
      <c r="M29" s="54"/>
    </row>
    <row r="30" spans="1:13" x14ac:dyDescent="0.25">
      <c r="A30" s="3"/>
      <c r="B30" s="2"/>
      <c r="C30" s="2"/>
      <c r="D30" s="2"/>
      <c r="M30" s="22"/>
    </row>
    <row r="31" spans="1:13" s="1" customFormat="1" x14ac:dyDescent="0.25">
      <c r="A31" s="63" t="s">
        <v>136</v>
      </c>
      <c r="B31" s="63"/>
      <c r="C31" s="63"/>
      <c r="D31" s="63"/>
      <c r="E31" s="4"/>
      <c r="M31" s="23"/>
    </row>
    <row r="32" spans="1:13" x14ac:dyDescent="0.25">
      <c r="A32" s="5"/>
      <c r="B32" s="2"/>
      <c r="C32" s="2"/>
      <c r="D32" s="2"/>
      <c r="M32" s="22"/>
    </row>
    <row r="33" spans="13:13" x14ac:dyDescent="0.25">
      <c r="M33" s="22"/>
    </row>
    <row r="34" spans="13:13" x14ac:dyDescent="0.25">
      <c r="M34" s="22"/>
    </row>
    <row r="35" spans="13:13" x14ac:dyDescent="0.25">
      <c r="M35" s="22"/>
    </row>
    <row r="36" spans="13:13" x14ac:dyDescent="0.25">
      <c r="M36" s="22"/>
    </row>
    <row r="37" spans="13:13" x14ac:dyDescent="0.25">
      <c r="M37" s="22"/>
    </row>
    <row r="38" spans="13:13" x14ac:dyDescent="0.25">
      <c r="M38" s="22"/>
    </row>
    <row r="39" spans="13:13" x14ac:dyDescent="0.25">
      <c r="M39" s="22"/>
    </row>
    <row r="40" spans="13:13" x14ac:dyDescent="0.25">
      <c r="M40" s="22"/>
    </row>
    <row r="41" spans="13:13" x14ac:dyDescent="0.25">
      <c r="M41" s="22"/>
    </row>
    <row r="42" spans="13:13" x14ac:dyDescent="0.25">
      <c r="M42" s="22"/>
    </row>
    <row r="43" spans="13:13" x14ac:dyDescent="0.25">
      <c r="M43" s="22"/>
    </row>
    <row r="44" spans="13:13" x14ac:dyDescent="0.25">
      <c r="M44" s="22"/>
    </row>
    <row r="45" spans="13:13" x14ac:dyDescent="0.25">
      <c r="M45" s="22"/>
    </row>
    <row r="46" spans="13:13" x14ac:dyDescent="0.25">
      <c r="M46" s="22"/>
    </row>
    <row r="47" spans="13:13" x14ac:dyDescent="0.25">
      <c r="M47" s="22"/>
    </row>
  </sheetData>
  <mergeCells count="3">
    <mergeCell ref="A28:E28"/>
    <mergeCell ref="A29:E29"/>
    <mergeCell ref="A31:D31"/>
  </mergeCells>
  <phoneticPr fontId="12" type="noConversion"/>
  <hyperlinks>
    <hyperlink ref="A28" r:id="rId1" location="_ftnref1" display="_ftnref1" xr:uid="{D18EC149-BA04-4D0C-BD8D-571E2A508F27}"/>
    <hyperlink ref="A29" r:id="rId2" location="_ftnref2" display="_ftnref2" xr:uid="{7CD6CECE-B5A8-41C8-9A11-B3F1B9ED1CF7}"/>
    <hyperlink ref="D5" r:id="rId3" location="_ftn2" display="_ftn2" xr:uid="{1564FF55-1357-40B9-A2F4-6EB0C50C9AB7}"/>
    <hyperlink ref="D3" r:id="rId4" location="_ftn1" display="_ftn1" xr:uid="{6B715C32-8FFB-4998-B077-5FEA6F80EF3E}"/>
  </hyperlinks>
  <pageMargins left="0.7" right="0.7" top="0.75" bottom="0.75" header="0.3" footer="0.3"/>
  <pageSetup scale="41" fitToHeight="2" orientation="landscape" r:id="rId5"/>
  <headerFooter>
    <oddHeader>&amp;LSouthwest Gas Distribution Replacement Costs Data - Costs by Operating District - Table B</oddHeader>
  </headerFooter>
  <rowBreaks count="1" manualBreakCount="1">
    <brk id="15" max="16383" man="1"/>
  </rowBreaks>
  <ignoredErrors>
    <ignoredError sqref="L11:L17 L25" formulaRange="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dimension ref="A1:K48"/>
  <sheetViews>
    <sheetView tabSelected="1" zoomScaleNormal="100" zoomScalePageLayoutView="60" workbookViewId="0">
      <selection activeCell="H3" sqref="H3"/>
    </sheetView>
  </sheetViews>
  <sheetFormatPr defaultColWidth="8.7109375" defaultRowHeight="15.75" x14ac:dyDescent="0.25"/>
  <cols>
    <col min="1" max="1" width="11.28515625" style="4" customWidth="1"/>
    <col min="2" max="2" width="13.42578125" style="4" customWidth="1"/>
    <col min="3" max="3" width="14.7109375" style="4" customWidth="1"/>
    <col min="4" max="4" width="32.28515625" style="4" customWidth="1"/>
    <col min="5" max="6" width="20.28515625" style="4" customWidth="1"/>
    <col min="7" max="7" width="26" style="4" customWidth="1"/>
    <col min="8" max="8" width="48.7109375" style="4" customWidth="1"/>
    <col min="9" max="16384" width="8.7109375" style="4"/>
  </cols>
  <sheetData>
    <row r="1" spans="1:11" ht="99.75" customHeight="1" x14ac:dyDescent="0.25">
      <c r="A1" s="27" t="s">
        <v>0</v>
      </c>
      <c r="B1" s="27" t="s">
        <v>1</v>
      </c>
      <c r="C1" s="27" t="s">
        <v>2</v>
      </c>
      <c r="D1" s="27" t="s">
        <v>40</v>
      </c>
      <c r="E1" s="27" t="s">
        <v>131</v>
      </c>
      <c r="F1" s="27" t="s">
        <v>139</v>
      </c>
      <c r="G1" s="14" t="s">
        <v>128</v>
      </c>
      <c r="H1" s="13" t="s">
        <v>140</v>
      </c>
      <c r="I1" s="12"/>
      <c r="J1" s="12"/>
      <c r="K1" s="12"/>
    </row>
    <row r="2" spans="1:11" ht="78.75" x14ac:dyDescent="0.25">
      <c r="A2" s="10" t="s">
        <v>102</v>
      </c>
      <c r="B2" s="10" t="s">
        <v>6</v>
      </c>
      <c r="C2" s="28" t="s">
        <v>7</v>
      </c>
      <c r="D2" s="11" t="s">
        <v>103</v>
      </c>
      <c r="E2" s="55">
        <v>12192.983988740816</v>
      </c>
      <c r="F2" s="55">
        <v>12192.983988740816</v>
      </c>
      <c r="G2" s="6"/>
    </row>
    <row r="3" spans="1:11" ht="78.75" x14ac:dyDescent="0.25">
      <c r="A3" s="10" t="s">
        <v>104</v>
      </c>
      <c r="B3" s="10" t="s">
        <v>6</v>
      </c>
      <c r="C3" s="10" t="s">
        <v>14</v>
      </c>
      <c r="D3" s="11" t="s">
        <v>105</v>
      </c>
      <c r="E3" s="55">
        <v>410690.87772536842</v>
      </c>
      <c r="F3" s="55">
        <v>410690.87772536842</v>
      </c>
      <c r="G3" s="6"/>
    </row>
    <row r="4" spans="1:11" ht="63" x14ac:dyDescent="0.25">
      <c r="A4" s="10" t="s">
        <v>106</v>
      </c>
      <c r="B4" s="10" t="s">
        <v>6</v>
      </c>
      <c r="C4" s="10" t="s">
        <v>17</v>
      </c>
      <c r="D4" s="11" t="s">
        <v>107</v>
      </c>
      <c r="E4" s="19">
        <v>12.523069894929192</v>
      </c>
      <c r="F4" s="19">
        <v>12.523069894929192</v>
      </c>
      <c r="G4" s="6"/>
    </row>
    <row r="5" spans="1:11" ht="63" x14ac:dyDescent="0.25">
      <c r="A5" s="10" t="s">
        <v>108</v>
      </c>
      <c r="B5" s="10" t="s">
        <v>6</v>
      </c>
      <c r="C5" s="10" t="s">
        <v>20</v>
      </c>
      <c r="D5" s="11" t="s">
        <v>109</v>
      </c>
      <c r="E5" s="19">
        <v>58</v>
      </c>
      <c r="F5" s="19">
        <v>58</v>
      </c>
      <c r="G5" s="7"/>
    </row>
    <row r="6" spans="1:11" ht="94.5" x14ac:dyDescent="0.25">
      <c r="A6" s="10" t="s">
        <v>110</v>
      </c>
      <c r="B6" s="10" t="s">
        <v>6</v>
      </c>
      <c r="C6" s="10" t="s">
        <v>70</v>
      </c>
      <c r="D6" s="11" t="s">
        <v>71</v>
      </c>
      <c r="E6" s="19">
        <v>1525.75</v>
      </c>
      <c r="F6" s="19">
        <v>1525.75</v>
      </c>
      <c r="G6" s="7"/>
    </row>
    <row r="7" spans="1:11" ht="63" x14ac:dyDescent="0.25">
      <c r="A7" s="10" t="s">
        <v>111</v>
      </c>
      <c r="B7" s="10" t="s">
        <v>6</v>
      </c>
      <c r="C7" s="10" t="s">
        <v>73</v>
      </c>
      <c r="D7" s="11" t="s">
        <v>74</v>
      </c>
      <c r="E7" s="56">
        <v>27.359801136363554</v>
      </c>
      <c r="F7" s="56">
        <v>27.359801136363554</v>
      </c>
      <c r="G7" s="6"/>
    </row>
    <row r="8" spans="1:11" ht="63" x14ac:dyDescent="0.25">
      <c r="A8" s="10" t="s">
        <v>112</v>
      </c>
      <c r="B8" s="10" t="s">
        <v>6</v>
      </c>
      <c r="C8" s="10" t="s">
        <v>76</v>
      </c>
      <c r="D8" s="11" t="s">
        <v>77</v>
      </c>
      <c r="E8" s="56">
        <v>16.925047348484732</v>
      </c>
      <c r="F8" s="56">
        <v>16.925047348484732</v>
      </c>
      <c r="G8" s="6"/>
    </row>
    <row r="9" spans="1:11" ht="78.75" x14ac:dyDescent="0.25">
      <c r="A9" s="10" t="s">
        <v>113</v>
      </c>
      <c r="B9" s="10" t="s">
        <v>6</v>
      </c>
      <c r="C9" s="10" t="s">
        <v>79</v>
      </c>
      <c r="D9" s="57" t="s">
        <v>114</v>
      </c>
      <c r="E9" s="55"/>
      <c r="F9" s="55"/>
      <c r="G9" s="6" t="s">
        <v>130</v>
      </c>
    </row>
    <row r="10" spans="1:11" ht="63" x14ac:dyDescent="0.25">
      <c r="A10" s="10"/>
      <c r="B10" s="10" t="s">
        <v>6</v>
      </c>
      <c r="C10" s="10" t="s">
        <v>82</v>
      </c>
      <c r="D10" s="44"/>
      <c r="E10" s="58"/>
      <c r="F10" s="59"/>
      <c r="G10" s="6"/>
    </row>
    <row r="11" spans="1:11" ht="157.5" x14ac:dyDescent="0.25">
      <c r="A11" s="10" t="s">
        <v>115</v>
      </c>
      <c r="B11" s="10" t="s">
        <v>6</v>
      </c>
      <c r="C11" s="10" t="s">
        <v>84</v>
      </c>
      <c r="D11" s="10" t="s">
        <v>85</v>
      </c>
      <c r="E11" s="55"/>
      <c r="F11" s="55"/>
      <c r="G11" s="6" t="s">
        <v>130</v>
      </c>
    </row>
    <row r="12" spans="1:11" ht="78.75" x14ac:dyDescent="0.25">
      <c r="A12" s="10" t="s">
        <v>116</v>
      </c>
      <c r="B12" s="10" t="s">
        <v>6</v>
      </c>
      <c r="C12" s="10" t="s">
        <v>87</v>
      </c>
      <c r="D12" s="10" t="s">
        <v>88</v>
      </c>
      <c r="E12" s="55"/>
      <c r="F12" s="55"/>
      <c r="G12" s="6" t="s">
        <v>130</v>
      </c>
    </row>
    <row r="13" spans="1:11" ht="63" x14ac:dyDescent="0.25">
      <c r="A13" s="10" t="s">
        <v>117</v>
      </c>
      <c r="B13" s="10" t="s">
        <v>6</v>
      </c>
      <c r="C13" s="10" t="s">
        <v>90</v>
      </c>
      <c r="D13" s="10" t="s">
        <v>91</v>
      </c>
      <c r="E13" s="55"/>
      <c r="F13" s="55"/>
      <c r="G13" s="6" t="s">
        <v>130</v>
      </c>
    </row>
    <row r="14" spans="1:11" ht="126" x14ac:dyDescent="0.25">
      <c r="A14" s="10" t="s">
        <v>118</v>
      </c>
      <c r="B14" s="10" t="s">
        <v>6</v>
      </c>
      <c r="C14" s="11" t="s">
        <v>93</v>
      </c>
      <c r="D14" s="11" t="s">
        <v>94</v>
      </c>
      <c r="E14" s="55"/>
      <c r="F14" s="55"/>
      <c r="G14" s="6" t="s">
        <v>130</v>
      </c>
    </row>
    <row r="15" spans="1:11" ht="173.25" x14ac:dyDescent="0.25">
      <c r="A15" s="10" t="s">
        <v>119</v>
      </c>
      <c r="B15" s="10" t="s">
        <v>6</v>
      </c>
      <c r="C15" s="11" t="s">
        <v>120</v>
      </c>
      <c r="D15" s="11" t="s">
        <v>121</v>
      </c>
      <c r="E15" s="55">
        <v>0</v>
      </c>
      <c r="F15" s="55">
        <v>0</v>
      </c>
      <c r="G15" s="6" t="s">
        <v>141</v>
      </c>
    </row>
    <row r="16" spans="1:11" ht="78.75" x14ac:dyDescent="0.25">
      <c r="A16" s="10" t="s">
        <v>122</v>
      </c>
      <c r="B16" s="10" t="s">
        <v>6</v>
      </c>
      <c r="C16" s="10" t="s">
        <v>33</v>
      </c>
      <c r="D16" s="11" t="s">
        <v>96</v>
      </c>
      <c r="E16" s="19" t="s">
        <v>127</v>
      </c>
      <c r="F16" s="19" t="s">
        <v>127</v>
      </c>
      <c r="G16" s="60"/>
    </row>
    <row r="17" spans="1:7" ht="94.5" x14ac:dyDescent="0.25">
      <c r="A17" s="10" t="s">
        <v>123</v>
      </c>
      <c r="B17" s="10" t="s">
        <v>6</v>
      </c>
      <c r="C17" s="10" t="s">
        <v>98</v>
      </c>
      <c r="D17" s="11" t="s">
        <v>99</v>
      </c>
      <c r="E17" s="19">
        <v>100.89496217426353</v>
      </c>
      <c r="F17" s="19">
        <v>100.89496217426353</v>
      </c>
      <c r="G17" s="6"/>
    </row>
    <row r="18" spans="1:7" s="15" customFormat="1" x14ac:dyDescent="0.25">
      <c r="A18" s="16"/>
      <c r="B18" s="16"/>
      <c r="C18" s="16"/>
      <c r="D18" s="16"/>
      <c r="E18" s="16"/>
      <c r="F18" s="16"/>
      <c r="G18" s="16"/>
    </row>
    <row r="19" spans="1:7" s="15" customFormat="1" x14ac:dyDescent="0.25">
      <c r="A19" s="16"/>
      <c r="B19" s="16"/>
      <c r="C19" s="16"/>
      <c r="D19" s="16"/>
    </row>
    <row r="20" spans="1:7" s="61" customFormat="1" ht="38.1" customHeight="1" x14ac:dyDescent="0.25">
      <c r="A20" s="64" t="s">
        <v>100</v>
      </c>
      <c r="B20" s="64"/>
      <c r="C20" s="64"/>
      <c r="D20" s="64"/>
      <c r="E20" s="64"/>
    </row>
    <row r="21" spans="1:7" s="61" customFormat="1" ht="49.15" customHeight="1" x14ac:dyDescent="0.25">
      <c r="A21" s="64" t="s">
        <v>101</v>
      </c>
      <c r="B21" s="64"/>
      <c r="C21" s="64"/>
      <c r="D21" s="64"/>
      <c r="E21" s="64"/>
    </row>
    <row r="22" spans="1:7" s="15" customFormat="1" x14ac:dyDescent="0.25">
      <c r="A22" s="17"/>
      <c r="B22" s="16"/>
      <c r="C22" s="16"/>
      <c r="D22" s="16"/>
    </row>
    <row r="23" spans="1:7" s="8" customFormat="1" x14ac:dyDescent="0.25">
      <c r="A23" s="65" t="s">
        <v>136</v>
      </c>
      <c r="B23" s="65"/>
      <c r="C23" s="65"/>
      <c r="D23" s="65"/>
      <c r="E23" s="15"/>
    </row>
    <row r="24" spans="1:7" s="15" customFormat="1" x14ac:dyDescent="0.25">
      <c r="A24" s="18"/>
      <c r="B24" s="16"/>
      <c r="C24" s="16"/>
      <c r="D24" s="16"/>
    </row>
    <row r="25" spans="1:7" s="15" customFormat="1" x14ac:dyDescent="0.25"/>
    <row r="26" spans="1:7" s="15" customFormat="1" x14ac:dyDescent="0.25"/>
    <row r="27" spans="1:7" s="15" customFormat="1" x14ac:dyDescent="0.25"/>
    <row r="28" spans="1:7" s="15" customFormat="1" x14ac:dyDescent="0.25"/>
    <row r="29" spans="1:7" s="15" customFormat="1" x14ac:dyDescent="0.25"/>
    <row r="30" spans="1:7" s="15" customFormat="1" x14ac:dyDescent="0.25"/>
    <row r="31" spans="1:7" s="15" customFormat="1" x14ac:dyDescent="0.25"/>
    <row r="32" spans="1:7" s="15" customFormat="1" x14ac:dyDescent="0.25"/>
    <row r="33" s="15" customFormat="1" x14ac:dyDescent="0.25"/>
    <row r="34" s="15" customFormat="1" x14ac:dyDescent="0.25"/>
    <row r="35" s="15" customFormat="1" x14ac:dyDescent="0.25"/>
    <row r="36" s="15" customFormat="1" x14ac:dyDescent="0.25"/>
    <row r="37" s="15" customFormat="1" x14ac:dyDescent="0.25"/>
    <row r="38" s="15" customFormat="1" x14ac:dyDescent="0.25"/>
    <row r="39" s="15" customFormat="1" x14ac:dyDescent="0.25"/>
    <row r="40" s="15" customFormat="1" x14ac:dyDescent="0.25"/>
    <row r="41" s="15" customFormat="1" x14ac:dyDescent="0.25"/>
    <row r="42" s="15" customFormat="1" x14ac:dyDescent="0.25"/>
    <row r="43" s="15" customFormat="1" x14ac:dyDescent="0.25"/>
    <row r="44" s="15" customFormat="1" x14ac:dyDescent="0.25"/>
    <row r="45" s="15" customFormat="1" x14ac:dyDescent="0.25"/>
    <row r="46" s="15" customFormat="1" x14ac:dyDescent="0.25"/>
    <row r="47" s="15" customFormat="1" x14ac:dyDescent="0.25"/>
    <row r="48" s="15" customFormat="1" x14ac:dyDescent="0.25"/>
  </sheetData>
  <mergeCells count="3">
    <mergeCell ref="A20:E20"/>
    <mergeCell ref="A21:E21"/>
    <mergeCell ref="A23:D23"/>
  </mergeCells>
  <hyperlinks>
    <hyperlink ref="A20" r:id="rId1" location="_ftnref1" display="_ftnref1" xr:uid="{D88FF0C6-85C4-4093-8ABC-F43152959C14}"/>
    <hyperlink ref="A21" r:id="rId2" location="_ftnref2" display="_ftnref2" xr:uid="{95FF944B-8B75-4985-B10C-C0E092ECF4A9}"/>
  </hyperlinks>
  <pageMargins left="0.7" right="0.7" top="0.75" bottom="0.75" header="0.3" footer="0.3"/>
  <pageSetup scale="48" fitToHeight="2" orientation="landscape" r:id="rId3"/>
  <headerFooter alignWithMargins="0">
    <oddHeader>&amp;LSouthwest Gas Distribution Replacement Costs Data - Utility-Wide Costs by Program - Table C</oddHeader>
  </headerFooter>
  <rowBreaks count="1" manualBreakCount="1">
    <brk id="10" max="16383" man="1"/>
  </rowBreaks>
  <drawing r:id="rId4"/>
</worksheet>
</file>

<file path=docMetadata/LabelInfo.xml><?xml version="1.0" encoding="utf-8"?>
<clbl:labelList xmlns:clbl="http://schemas.microsoft.com/office/2020/mipLabelMetadata">
  <clbl:label id="{17d2d3b5-feb7-443b-bf62-385bdd1ba84a}" enabled="1" method="Standard" siteId="{2a9bf6a6-6083-447c-ba3c-9c468c3d166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Summary</vt:lpstr>
      <vt:lpstr>Costs by Operating District</vt:lpstr>
      <vt:lpstr>Utility-Wide Costs by Program</vt:lpstr>
      <vt:lpstr>'Costs by Operating District'!_ftn1</vt:lpstr>
      <vt:lpstr>Summary!_ftn1</vt:lpstr>
      <vt:lpstr>'Costs by Operating District'!_ftn2</vt:lpstr>
      <vt:lpstr>Summary!_ftn2</vt:lpstr>
      <vt:lpstr>'Costs by Operating District'!_ftnref1</vt:lpstr>
      <vt:lpstr>Summary!_ftnref1</vt:lpstr>
      <vt:lpstr>'Utility-Wide Costs by Program'!_ftnref1</vt:lpstr>
      <vt:lpstr>'Costs by Operating District'!_ftnref2</vt:lpstr>
      <vt:lpstr>Summary!_ftnref2</vt:lpstr>
      <vt:lpstr>'Utility-Wide Costs by Program'!_ftnref2</vt:lpstr>
      <vt:lpstr>'Costs by Operating District'!Print_Titles</vt:lpstr>
      <vt:lpstr>Summary!Print_Titles</vt:lpstr>
      <vt:lpstr>'Utility-Wide Costs by Program'!Print_Titles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Laurie Brown</cp:lastModifiedBy>
  <cp:revision/>
  <cp:lastPrinted>2025-11-04T17:31:16Z</cp:lastPrinted>
  <dcterms:created xsi:type="dcterms:W3CDTF">2025-09-03T18:53:20Z</dcterms:created>
  <dcterms:modified xsi:type="dcterms:W3CDTF">2025-11-05T22:17:55Z</dcterms:modified>
  <cp:category/>
  <cp:contentStatus/>
</cp:coreProperties>
</file>